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consolidados\"/>
    </mc:Choice>
  </mc:AlternateContent>
  <xr:revisionPtr revIDLastSave="0" documentId="13_ncr:1_{71E74C43-F24F-43A5-B23A-18CA18EEA3B8}" xr6:coauthVersionLast="47" xr6:coauthVersionMax="47" xr10:uidLastSave="{00000000-0000-0000-0000-000000000000}"/>
  <bookViews>
    <workbookView xWindow="-120" yWindow="-120" windowWidth="29040" windowHeight="15720" xr2:uid="{0D510960-2913-4ED5-A7AA-D5F796D2D8FA}"/>
  </bookViews>
  <sheets>
    <sheet name="Int. 31120" sheetId="1" r:id="rId1"/>
  </sheets>
  <externalReferences>
    <externalReference r:id="rId2"/>
  </externalReferences>
  <definedNames>
    <definedName name="_xlnm.Print_Area" localSheetId="0">'Int. 31120'!#REF!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60" i="1" s="1"/>
  <c r="F59" i="1"/>
  <c r="F58" i="1"/>
  <c r="F57" i="1"/>
  <c r="F56" i="1"/>
  <c r="F55" i="1"/>
  <c r="F54" i="1"/>
  <c r="F52" i="1"/>
  <c r="F51" i="1"/>
  <c r="F50" i="1"/>
  <c r="F49" i="1"/>
  <c r="F48" i="1"/>
  <c r="A47" i="1"/>
  <c r="F46" i="1"/>
  <c r="A46" i="1"/>
  <c r="F45" i="1"/>
  <c r="F44" i="1"/>
  <c r="A43" i="1"/>
  <c r="F42" i="1"/>
  <c r="A42" i="1"/>
  <c r="F41" i="1"/>
  <c r="A41" i="1"/>
  <c r="F40" i="1"/>
  <c r="A40" i="1"/>
  <c r="F39" i="1"/>
  <c r="A39" i="1"/>
  <c r="F38" i="1"/>
  <c r="F37" i="1"/>
  <c r="F36" i="1"/>
  <c r="A36" i="1"/>
  <c r="F35" i="1"/>
  <c r="A35" i="1"/>
  <c r="F34" i="1"/>
  <c r="A34" i="1"/>
  <c r="F32" i="1"/>
  <c r="F31" i="1"/>
  <c r="F30" i="1"/>
  <c r="A25" i="1"/>
  <c r="F24" i="1"/>
  <c r="A24" i="1"/>
  <c r="F23" i="1"/>
  <c r="A23" i="1"/>
  <c r="F22" i="1"/>
  <c r="A22" i="1"/>
  <c r="F21" i="1"/>
  <c r="A21" i="1"/>
  <c r="F20" i="1"/>
  <c r="F19" i="1" s="1"/>
  <c r="A20" i="1"/>
  <c r="F18" i="1"/>
  <c r="F17" i="1"/>
  <c r="A15" i="1"/>
  <c r="F14" i="1"/>
  <c r="A14" i="1"/>
  <c r="F13" i="1"/>
  <c r="A13" i="1"/>
  <c r="F12" i="1"/>
  <c r="A12" i="1"/>
  <c r="F11" i="1"/>
  <c r="A11" i="1"/>
  <c r="F10" i="1"/>
  <c r="A10" i="1"/>
  <c r="F9" i="1"/>
  <c r="A9" i="1"/>
  <c r="F8" i="1"/>
  <c r="F7" i="1" s="1"/>
  <c r="A8" i="1"/>
  <c r="F43" i="1" l="1"/>
  <c r="F33" i="1"/>
  <c r="F47" i="1"/>
  <c r="F16" i="1"/>
  <c r="F26" i="1" s="1"/>
  <c r="F29" i="1"/>
  <c r="A33" i="1"/>
  <c r="A45" i="1"/>
  <c r="A17" i="1"/>
  <c r="F53" i="1"/>
  <c r="F63" i="1" s="1"/>
  <c r="A27" i="1"/>
  <c r="A38" i="1"/>
  <c r="F65" i="1" l="1"/>
  <c r="F68" i="1" s="1"/>
  <c r="A29" i="1"/>
  <c r="A49" i="1"/>
  <c r="A53" i="1" l="1"/>
  <c r="A51" i="1"/>
</calcChain>
</file>

<file path=xl/sharedStrings.xml><?xml version="1.0" encoding="utf-8"?>
<sst xmlns="http://schemas.openxmlformats.org/spreadsheetml/2006/main" count="59" uniqueCount="59">
  <si>
    <t>Sector Paramunicipal</t>
  </si>
  <si>
    <t>Del 01 de Enero al 31 de Diciembre de 2022</t>
  </si>
  <si>
    <t>INGRESOS Y OTROS BENEFICIOS</t>
  </si>
  <si>
    <t>Ingresos de la Gestión:</t>
  </si>
  <si>
    <t>Aportaciones</t>
  </si>
  <si>
    <t>Impuestos</t>
  </si>
  <si>
    <t>Cuotas y Aportaciones de Seguridad Social</t>
  </si>
  <si>
    <t>Contribuciones de Mejoras</t>
  </si>
  <si>
    <t>Derechos</t>
  </si>
  <si>
    <t>Productos</t>
  </si>
  <si>
    <t>Resultados del Ejercicio (Ahorro/Desahorro)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</si>
  <si>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</si>
  <si>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</si>
  <si>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</si>
  <si>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</si>
  <si>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</si>
  <si>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</si>
  <si>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</si>
  <si>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Servicios Personales</t>
  </si>
  <si>
    <t>Incremento por Variación de Inventarios</t>
  </si>
  <si>
    <t>Materiales y Suministros</t>
  </si>
  <si>
    <t>Disminución del Exceso de Estimaciones por Pérdida o Deterioro u Obsolescencia</t>
  </si>
  <si>
    <t>Servicios Generales</t>
  </si>
  <si>
    <t>Disminución del Exceso de Provisiones</t>
  </si>
  <si>
    <t>Transferencias Internas y Asignaciones al Sector Público</t>
  </si>
  <si>
    <t>Otros Ingresos y Beneficios Varios</t>
  </si>
  <si>
    <t>Total de Ingresos y Otros Beneficios</t>
  </si>
  <si>
    <t>Ayudas Sociales</t>
  </si>
  <si>
    <t>Pensiones y Jubilaciones</t>
  </si>
  <si>
    <t>GASTOS Y OTRAS PÉRDIDAS</t>
  </si>
  <si>
    <t>Transferencias a Fideicomisos, Mandatos y Contratos Análogos</t>
  </si>
  <si>
    <t>Gastos de Funcionamiento</t>
  </si>
  <si>
    <t>Transferencias a la Seguridad Social</t>
  </si>
  <si>
    <t>Donativos</t>
  </si>
  <si>
    <t>Transferencias al Exterior</t>
  </si>
  <si>
    <t>Transferencias, Asignaciones, Subsidios Y Otras Ayudas</t>
  </si>
  <si>
    <t>Convenios</t>
  </si>
  <si>
    <t>Transferencias al Resto del Sector Público</t>
  </si>
  <si>
    <t>Subsidios y Subvenciones</t>
  </si>
  <si>
    <t>Participaciones y Aportaciones</t>
  </si>
  <si>
    <t>Bajo protesta de decir verdad declaramos que los Estados Financieros y sus notas, son razonablemente correctos y son responsabilidad del emisor.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</si>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</sst>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vertical="center" wrapText="1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vertical="center" wrapText="1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vertical="top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left" vertical="top"/>
      <protection locked="0"/>
    </xf>
    <xf numFmtId="0" fontId="4" fillId="0" borderId="0" xfId="1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2" fillId="0" borderId="6" xfId="0" applyFont="1" applyBorder="1" applyProtection="1">
      <protection locked="0"/>
    </xf>
    <xf numFmtId="4" fontId="4" fillId="0" borderId="0" xfId="2" applyNumberFormat="1" applyFont="1" applyBorder="1" applyAlignment="1" applyProtection="1">
      <alignment vertical="top" wrapText="1"/>
      <protection locked="0"/>
    </xf>
    <xf numFmtId="4" fontId="4" fillId="0" borderId="6" xfId="2" applyNumberFormat="1" applyFont="1" applyBorder="1" applyAlignment="1" applyProtection="1">
      <alignment vertical="top" wrapText="1"/>
      <protection locked="0"/>
    </xf>
    <xf numFmtId="4" fontId="5" fillId="0" borderId="6" xfId="1" applyNumberFormat="1" applyFont="1" applyBorder="1" applyAlignment="1" applyProtection="1">
      <alignment vertical="top"/>
      <protection locked="0"/>
    </xf>
    <xf numFmtId="0" fontId="4" fillId="0" borderId="5" xfId="1" applyFont="1" applyBorder="1" applyAlignment="1" applyProtection="1">
      <alignment vertical="top"/>
      <protection locked="0"/>
    </xf>
    <xf numFmtId="4" fontId="5" fillId="0" borderId="0" xfId="2" applyNumberFormat="1" applyFont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4" fontId="5" fillId="0" borderId="6" xfId="2" applyNumberFormat="1" applyFont="1" applyBorder="1" applyAlignment="1" applyProtection="1">
      <alignment vertical="top" wrapText="1"/>
      <protection locked="0"/>
    </xf>
    <xf numFmtId="4" fontId="5" fillId="0" borderId="0" xfId="2" applyNumberFormat="1" applyFont="1" applyAlignment="1" applyProtection="1">
      <alignment vertical="top" wrapText="1"/>
      <protection locked="0"/>
    </xf>
    <xf numFmtId="0" fontId="5" fillId="0" borderId="5" xfId="1" applyFont="1" applyBorder="1" applyAlignment="1" applyProtection="1">
      <alignment vertical="top"/>
      <protection locked="0"/>
    </xf>
    <xf numFmtId="4" fontId="8" fillId="0" borderId="0" xfId="2" applyNumberFormat="1" applyFont="1" applyBorder="1" applyAlignment="1" applyProtection="1">
      <alignment vertical="top" wrapText="1"/>
      <protection locked="0"/>
    </xf>
    <xf numFmtId="4" fontId="8" fillId="0" borderId="6" xfId="2" applyNumberFormat="1" applyFont="1" applyBorder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0" fontId="7" fillId="0" borderId="5" xfId="1" applyFont="1" applyBorder="1" applyAlignment="1" applyProtection="1">
      <alignment horizontal="left" vertical="top"/>
      <protection locked="0"/>
    </xf>
    <xf numFmtId="4" fontId="7" fillId="0" borderId="6" xfId="2" applyNumberFormat="1" applyFont="1" applyBorder="1" applyAlignment="1" applyProtection="1">
      <alignment vertical="top" wrapText="1"/>
      <protection locked="0"/>
    </xf>
    <xf numFmtId="4" fontId="7" fillId="0" borderId="0" xfId="2" applyNumberFormat="1" applyFont="1" applyBorder="1" applyAlignment="1" applyProtection="1">
      <alignment vertical="top" wrapText="1"/>
      <protection locked="0"/>
    </xf>
    <xf numFmtId="4" fontId="9" fillId="0" borderId="0" xfId="1" applyNumberFormat="1" applyFont="1" applyAlignment="1" applyProtection="1">
      <alignment horizontal="left" vertical="top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8" fillId="0" borderId="5" xfId="1" applyFont="1" applyBorder="1" applyAlignment="1" applyProtection="1">
      <alignment vertical="top"/>
      <protection locked="0"/>
    </xf>
    <xf numFmtId="0" fontId="5" fillId="0" borderId="9" xfId="1" applyFont="1" applyBorder="1" applyAlignment="1" applyProtection="1">
      <alignment horizontal="left" vertical="top"/>
      <protection locked="0"/>
    </xf>
    <xf numFmtId="4" fontId="5" fillId="0" borderId="9" xfId="2" applyNumberFormat="1" applyFont="1" applyBorder="1" applyAlignment="1" applyProtection="1">
      <alignment vertical="top" wrapText="1"/>
      <protection locked="0"/>
    </xf>
    <xf numFmtId="4" fontId="5" fillId="0" borderId="10" xfId="2" applyNumberFormat="1" applyFont="1" applyBorder="1" applyAlignment="1" applyProtection="1">
      <alignment vertical="top" wrapText="1"/>
      <protection locked="0"/>
    </xf>
    <xf numFmtId="4" fontId="9" fillId="0" borderId="0" xfId="0" applyNumberFormat="1" applyFont="1" applyAlignment="1" applyProtection="1">
      <alignment horizontal="left"/>
      <protection locked="0"/>
    </xf>
    <xf numFmtId="0" fontId="4" fillId="0" borderId="8" xfId="1" applyFont="1" applyBorder="1" applyAlignment="1" applyProtection="1">
      <alignment horizontal="left" vertical="top"/>
      <protection locked="0"/>
    </xf>
    <xf numFmtId="0" fontId="4" fillId="0" borderId="9" xfId="1" applyFont="1" applyBorder="1" applyAlignment="1" applyProtection="1">
      <alignment horizontal="left" vertical="top"/>
      <protection locked="0"/>
    </xf>
    <xf numFmtId="4" fontId="4" fillId="0" borderId="9" xfId="2" applyNumberFormat="1" applyFont="1" applyBorder="1" applyAlignment="1" applyProtection="1">
      <alignment vertical="top" wrapText="1"/>
      <protection locked="0"/>
    </xf>
    <xf numFmtId="4" fontId="4" fillId="0" borderId="10" xfId="2" applyNumberFormat="1" applyFont="1" applyBorder="1" applyAlignment="1" applyProtection="1">
      <alignment vertical="top" wrapText="1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left" vertical="top"/>
      <protection locked="0"/>
    </xf>
    <xf numFmtId="0" fontId="2" fillId="0" borderId="0" xfId="0" applyFont="1" applyBorder="1" applyProtection="1">
      <protection locked="0"/>
    </xf>
    <xf numFmtId="0" fontId="4" fillId="0" borderId="0" xfId="1" applyFont="1" applyBorder="1" applyAlignment="1" applyProtection="1">
      <alignment vertical="top"/>
      <protection locked="0"/>
    </xf>
    <xf numFmtId="0" fontId="5" fillId="0" borderId="0" xfId="1" applyFont="1" applyBorder="1" applyAlignment="1" applyProtection="1">
      <alignment horizontal="left" vertical="top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/>
      <protection locked="0"/>
    </xf>
    <xf numFmtId="0" fontId="8" fillId="0" borderId="0" xfId="1" applyFont="1" applyBorder="1" applyAlignment="1" applyProtection="1">
      <alignment horizontal="left" vertical="top"/>
      <protection locked="0"/>
    </xf>
  </cellXfs>
  <cellStyles count="3">
    <cellStyle name="Millares 2" xfId="2" xr:uid="{06BE1D0C-B4AA-417E-BE14-CF9091825C8C}"/>
    <cellStyle name="Normal" xfId="0" builtinId="0"/>
    <cellStyle name="Normal 2 2" xfId="1" xr:uid="{E97EB9D1-5A3F-40EB-A36E-C3293D1492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harly\Desktop\L.C.%20SANDOVAL\CUENTA%20PUBLICA%202022\0347_ICP_MMOR_000_2200.xlsx" TargetMode="External"/><Relationship Id="rId1" Type="http://schemas.openxmlformats.org/officeDocument/2006/relationships/externalLinkPath" Target="/Users/Charly/Desktop/L.C.%20SANDOVAL/CUENTA%20PUBLICA%202022/0347_ICP_MMOR_000_22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. 31120"/>
      <sheetName val="31120"/>
      <sheetName val="Paramunicipal"/>
    </sheetNames>
    <sheetDataSet>
      <sheetData sheetId="0"/>
      <sheetData sheetId="1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1851861.6800000002</v>
          </cell>
        </row>
        <row r="12">
          <cell r="G12">
            <v>0</v>
          </cell>
        </row>
        <row r="13">
          <cell r="G13">
            <v>42408011.380000003</v>
          </cell>
        </row>
        <row r="16">
          <cell r="G16">
            <v>15462423.23</v>
          </cell>
        </row>
        <row r="17">
          <cell r="G17">
            <v>20229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20229</v>
          </cell>
        </row>
        <row r="28">
          <cell r="G28">
            <v>23459352.969999999</v>
          </cell>
        </row>
        <row r="29">
          <cell r="G29">
            <v>4540549.84</v>
          </cell>
        </row>
        <row r="30">
          <cell r="G30">
            <v>24024840.66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185547.59</v>
          </cell>
        </row>
        <row r="36">
          <cell r="G36">
            <v>191654.66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0</v>
          </cell>
        </row>
        <row r="44">
          <cell r="G44">
            <v>338659.5</v>
          </cell>
        </row>
        <row r="45">
          <cell r="G45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2534111.48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102">
          <cell r="G102">
            <v>2811218.5300000003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8">
          <cell r="G128">
            <v>65314331.660000004</v>
          </cell>
        </row>
        <row r="129">
          <cell r="G129">
            <v>3336498.58</v>
          </cell>
        </row>
        <row r="130">
          <cell r="G130">
            <v>114468.79</v>
          </cell>
        </row>
        <row r="133">
          <cell r="G133">
            <v>9574257.4900000002</v>
          </cell>
        </row>
        <row r="134">
          <cell r="G134">
            <v>106399092.59999999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5227315.07</v>
          </cell>
        </row>
        <row r="140">
          <cell r="G140">
            <v>0</v>
          </cell>
        </row>
        <row r="141">
          <cell r="G141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0A73-A85F-4458-A456-6C8EAE05A2B6}">
  <dimension ref="A1:W71"/>
  <sheetViews>
    <sheetView showGridLines="0" tabSelected="1" topLeftCell="B1" zoomScaleNormal="100" workbookViewId="0">
      <selection activeCell="B3" sqref="B3:E3"/>
    </sheetView>
  </sheetViews>
  <sheetFormatPr baseColWidth="10" defaultRowHeight="15" x14ac:dyDescent="0.25"/>
  <cols>
    <col min="1" max="1" width="16" style="25" hidden="1" customWidth="1"/>
    <col min="2" max="2" width="2.42578125" style="25" customWidth="1"/>
    <col min="3" max="3" width="74.7109375" style="25" customWidth="1"/>
    <col min="4" max="4" width="17.42578125" style="25" bestFit="1" customWidth="1"/>
    <col min="5" max="5" width="16" style="25" customWidth="1"/>
    <col min="6" max="6" width="17.28515625" style="25" hidden="1" customWidth="1"/>
    <col min="7" max="7" width="6.28515625" style="25" customWidth="1"/>
  </cols>
  <sheetData>
    <row r="1" spans="1:7" ht="14.45" customHeight="1" x14ac:dyDescent="0.25">
      <c r="A1" s="5"/>
      <c r="B1" s="2" t="s">
        <v>0</v>
      </c>
      <c r="C1" s="3"/>
      <c r="D1" s="3"/>
      <c r="E1" s="4"/>
      <c r="F1" s="6"/>
      <c r="G1" s="1"/>
    </row>
    <row r="2" spans="1:7" x14ac:dyDescent="0.25">
      <c r="A2" s="9"/>
      <c r="B2" s="7" t="s">
        <v>58</v>
      </c>
      <c r="C2" s="55"/>
      <c r="D2" s="55"/>
      <c r="E2" s="8"/>
      <c r="F2" s="10"/>
      <c r="G2" s="1"/>
    </row>
    <row r="3" spans="1:7" x14ac:dyDescent="0.25">
      <c r="A3" s="9"/>
      <c r="B3" s="7" t="s">
        <v>1</v>
      </c>
      <c r="C3" s="55"/>
      <c r="D3" s="55"/>
      <c r="E3" s="8"/>
      <c r="F3" s="10"/>
      <c r="G3" s="1"/>
    </row>
    <row r="4" spans="1:7" ht="7.5" customHeight="1" x14ac:dyDescent="0.25">
      <c r="A4" s="14"/>
      <c r="B4" s="11"/>
      <c r="C4" s="12"/>
      <c r="D4" s="12"/>
      <c r="E4" s="13"/>
      <c r="F4" s="16"/>
      <c r="G4" s="15"/>
    </row>
    <row r="5" spans="1:7" x14ac:dyDescent="0.25">
      <c r="A5" s="17">
        <v>2017</v>
      </c>
      <c r="B5" s="18"/>
      <c r="C5" s="19"/>
      <c r="D5" s="20">
        <v>2022</v>
      </c>
      <c r="E5" s="21">
        <v>2021</v>
      </c>
      <c r="F5" s="21">
        <v>2017</v>
      </c>
      <c r="G5" s="1"/>
    </row>
    <row r="6" spans="1:7" x14ac:dyDescent="0.25">
      <c r="A6" s="22"/>
      <c r="B6" s="23" t="s">
        <v>2</v>
      </c>
      <c r="C6" s="56"/>
      <c r="D6" s="57"/>
      <c r="E6" s="26"/>
      <c r="F6" s="26"/>
      <c r="G6" s="1"/>
    </row>
    <row r="7" spans="1:7" x14ac:dyDescent="0.25">
      <c r="A7" s="29"/>
      <c r="B7" s="30" t="s">
        <v>3</v>
      </c>
      <c r="C7" s="58"/>
      <c r="D7" s="27">
        <v>70438747.879999995</v>
      </c>
      <c r="E7" s="28">
        <v>50357354.169999994</v>
      </c>
      <c r="F7" s="28">
        <f>SUM(F8:F15)</f>
        <v>44259873.060000002</v>
      </c>
      <c r="G7" s="1"/>
    </row>
    <row r="8" spans="1:7" x14ac:dyDescent="0.25">
      <c r="A8" s="33">
        <f>+'[1]31120'!G102</f>
        <v>2811218.5300000003</v>
      </c>
      <c r="B8" s="35"/>
      <c r="C8" s="59" t="s">
        <v>5</v>
      </c>
      <c r="D8" s="31">
        <v>0</v>
      </c>
      <c r="E8" s="33">
        <v>0</v>
      </c>
      <c r="F8" s="33">
        <f>+'[1]31120'!G7</f>
        <v>0</v>
      </c>
      <c r="G8" s="1"/>
    </row>
    <row r="9" spans="1:7" x14ac:dyDescent="0.25">
      <c r="A9" s="33">
        <f>+'[1]31120'!G103</f>
        <v>0</v>
      </c>
      <c r="B9" s="35"/>
      <c r="C9" s="59" t="s">
        <v>6</v>
      </c>
      <c r="D9" s="31">
        <v>0</v>
      </c>
      <c r="E9" s="33">
        <v>0</v>
      </c>
      <c r="F9" s="33">
        <f>+'[1]31120'!G8</f>
        <v>0</v>
      </c>
      <c r="G9" s="1"/>
    </row>
    <row r="10" spans="1:7" x14ac:dyDescent="0.25">
      <c r="A10" s="33">
        <f>+'[1]31120'!G104</f>
        <v>0</v>
      </c>
      <c r="B10" s="35"/>
      <c r="C10" s="59" t="s">
        <v>7</v>
      </c>
      <c r="D10" s="31">
        <v>0</v>
      </c>
      <c r="E10" s="33">
        <v>0</v>
      </c>
      <c r="F10" s="33">
        <f>+'[1]31120'!G9</f>
        <v>0</v>
      </c>
      <c r="G10" s="1"/>
    </row>
    <row r="11" spans="1:7" x14ac:dyDescent="0.25">
      <c r="A11" s="33">
        <f>+'[1]31120'!G105</f>
        <v>0</v>
      </c>
      <c r="B11" s="35"/>
      <c r="C11" s="59" t="s">
        <v>8</v>
      </c>
      <c r="D11" s="31">
        <v>0</v>
      </c>
      <c r="E11" s="33">
        <v>0</v>
      </c>
      <c r="F11" s="33">
        <f>+'[1]31120'!G10</f>
        <v>0</v>
      </c>
      <c r="G11" s="1"/>
    </row>
    <row r="12" spans="1:7" x14ac:dyDescent="0.25">
      <c r="A12" s="33">
        <f>+'[1]31120'!G106</f>
        <v>0</v>
      </c>
      <c r="B12" s="35"/>
      <c r="C12" s="59" t="s">
        <v>9</v>
      </c>
      <c r="D12" s="31">
        <v>2804969.85</v>
      </c>
      <c r="E12" s="33">
        <v>1488161.73</v>
      </c>
      <c r="F12" s="33">
        <f>+'[1]31120'!G11</f>
        <v>1851861.6800000002</v>
      </c>
      <c r="G12" s="1"/>
    </row>
    <row r="13" spans="1:7" x14ac:dyDescent="0.25">
      <c r="A13" s="33">
        <f>+'[1]31120'!G107</f>
        <v>0</v>
      </c>
      <c r="B13" s="35"/>
      <c r="C13" s="59" t="s">
        <v>11</v>
      </c>
      <c r="D13" s="31">
        <v>0</v>
      </c>
      <c r="E13" s="33">
        <v>0</v>
      </c>
      <c r="F13" s="33">
        <f>+'[1]31120'!G12</f>
        <v>0</v>
      </c>
      <c r="G13" s="1"/>
    </row>
    <row r="14" spans="1:7" x14ac:dyDescent="0.25">
      <c r="A14" s="33">
        <f>+'[1]31120'!G108</f>
        <v>0</v>
      </c>
      <c r="B14" s="35"/>
      <c r="C14" s="59" t="s">
        <v>12</v>
      </c>
      <c r="D14" s="31">
        <v>67633778.030000001</v>
      </c>
      <c r="E14" s="33">
        <v>48869192.439999998</v>
      </c>
      <c r="F14" s="33">
        <f>+'[1]31120'!G13</f>
        <v>42408011.380000003</v>
      </c>
    </row>
    <row r="15" spans="1:7" x14ac:dyDescent="0.25">
      <c r="A15" s="33">
        <f>+'[1]31120'!G109</f>
        <v>0</v>
      </c>
      <c r="B15" s="35"/>
      <c r="C15" s="59"/>
      <c r="D15" s="31"/>
      <c r="E15" s="33"/>
      <c r="F15" s="33"/>
    </row>
    <row r="16" spans="1:7" x14ac:dyDescent="0.25">
      <c r="A16" s="29"/>
      <c r="B16" s="30" t="s">
        <v>13</v>
      </c>
      <c r="C16" s="56"/>
      <c r="D16" s="27">
        <v>23382828.800000001</v>
      </c>
      <c r="E16" s="28">
        <v>19324715.850000001</v>
      </c>
      <c r="F16" s="28">
        <f>SUM(F17:F18)</f>
        <v>15482652.23</v>
      </c>
    </row>
    <row r="17" spans="1:6" ht="23.25" customHeight="1" x14ac:dyDescent="0.25">
      <c r="A17" s="37">
        <f>SUM(A8:A15)</f>
        <v>2811218.5300000003</v>
      </c>
      <c r="B17" s="35"/>
      <c r="C17" s="60" t="s">
        <v>14</v>
      </c>
      <c r="D17" s="31">
        <v>0</v>
      </c>
      <c r="E17" s="33">
        <v>0</v>
      </c>
      <c r="F17" s="33">
        <f>+'[1]31120'!G16</f>
        <v>15462423.23</v>
      </c>
    </row>
    <row r="18" spans="1:6" x14ac:dyDescent="0.25">
      <c r="A18" s="38"/>
      <c r="B18" s="35"/>
      <c r="C18" s="59" t="s">
        <v>15</v>
      </c>
      <c r="D18" s="31">
        <v>23382828.800000001</v>
      </c>
      <c r="E18" s="33">
        <v>19324715.850000001</v>
      </c>
      <c r="F18" s="33">
        <f>+'[1]31120'!G17</f>
        <v>20229</v>
      </c>
    </row>
    <row r="19" spans="1:6" x14ac:dyDescent="0.25">
      <c r="A19" s="33"/>
      <c r="B19" s="30" t="s">
        <v>16</v>
      </c>
      <c r="C19" s="56"/>
      <c r="D19" s="27">
        <v>767534.06</v>
      </c>
      <c r="E19" s="28">
        <v>2017924.78</v>
      </c>
      <c r="F19" s="28">
        <f t="shared" ref="F19:G19" si="0">SUM(F20:F25)</f>
        <v>20229</v>
      </c>
    </row>
    <row r="20" spans="1:6" x14ac:dyDescent="0.25">
      <c r="A20" s="33">
        <f>+'[1]31120'!G114</f>
        <v>0</v>
      </c>
      <c r="B20" s="35"/>
      <c r="C20" s="59" t="s">
        <v>17</v>
      </c>
      <c r="D20" s="31">
        <v>0</v>
      </c>
      <c r="E20" s="33">
        <v>0</v>
      </c>
      <c r="F20" s="33">
        <f>+'[1]31120'!G19</f>
        <v>0</v>
      </c>
    </row>
    <row r="21" spans="1:6" x14ac:dyDescent="0.25">
      <c r="A21" s="33">
        <f>+'[1]31120'!G115</f>
        <v>0</v>
      </c>
      <c r="B21" s="35"/>
      <c r="C21" s="59" t="s">
        <v>19</v>
      </c>
      <c r="D21" s="31">
        <v>0</v>
      </c>
      <c r="E21" s="33">
        <v>0</v>
      </c>
      <c r="F21" s="33">
        <f>+'[1]31120'!G20</f>
        <v>0</v>
      </c>
    </row>
    <row r="22" spans="1:6" x14ac:dyDescent="0.25">
      <c r="A22" s="33">
        <f>+'[1]31120'!G116</f>
        <v>0</v>
      </c>
      <c r="B22" s="35"/>
      <c r="C22" s="59" t="s">
        <v>21</v>
      </c>
      <c r="D22" s="31">
        <v>0</v>
      </c>
      <c r="E22" s="33">
        <v>0</v>
      </c>
      <c r="F22" s="33">
        <f>+'[1]31120'!G21</f>
        <v>0</v>
      </c>
    </row>
    <row r="23" spans="1:6" x14ac:dyDescent="0.25">
      <c r="A23" s="33">
        <f>+'[1]31120'!G117</f>
        <v>0</v>
      </c>
      <c r="B23" s="35"/>
      <c r="C23" s="59" t="s">
        <v>23</v>
      </c>
      <c r="D23" s="31">
        <v>0</v>
      </c>
      <c r="E23" s="33">
        <v>0</v>
      </c>
      <c r="F23" s="33">
        <f>+'[1]31120'!G22</f>
        <v>20229</v>
      </c>
    </row>
    <row r="24" spans="1:6" x14ac:dyDescent="0.25">
      <c r="A24" s="33">
        <f>+'[1]31120'!G118</f>
        <v>0</v>
      </c>
      <c r="B24" s="35"/>
      <c r="C24" s="59" t="s">
        <v>25</v>
      </c>
      <c r="D24" s="31">
        <v>767534.06</v>
      </c>
      <c r="E24" s="33">
        <v>2017924.78</v>
      </c>
      <c r="F24" s="33">
        <f>+'[1]31120'!G23</f>
        <v>0</v>
      </c>
    </row>
    <row r="25" spans="1:6" x14ac:dyDescent="0.25">
      <c r="A25" s="33">
        <f>+'[1]31120'!G119</f>
        <v>0</v>
      </c>
      <c r="B25" s="35"/>
      <c r="C25" s="59"/>
      <c r="D25" s="31"/>
      <c r="E25" s="33"/>
      <c r="F25" s="33"/>
    </row>
    <row r="26" spans="1:6" x14ac:dyDescent="0.25">
      <c r="A26" s="29"/>
      <c r="B26" s="39" t="s">
        <v>26</v>
      </c>
      <c r="C26" s="61"/>
      <c r="D26" s="41">
        <v>94589110.739999995</v>
      </c>
      <c r="E26" s="40">
        <v>71699994.799999997</v>
      </c>
      <c r="F26" s="40">
        <f>+F7+F16+F19</f>
        <v>59762754.290000007</v>
      </c>
    </row>
    <row r="27" spans="1:6" x14ac:dyDescent="0.25">
      <c r="A27" s="37">
        <f>SUM(A19:A25)</f>
        <v>0</v>
      </c>
      <c r="B27" s="35"/>
      <c r="C27" s="56"/>
      <c r="D27" s="31"/>
      <c r="E27" s="33"/>
      <c r="F27" s="33"/>
    </row>
    <row r="28" spans="1:6" x14ac:dyDescent="0.25">
      <c r="A28" s="38"/>
      <c r="B28" s="23" t="s">
        <v>29</v>
      </c>
      <c r="C28" s="56"/>
      <c r="D28" s="31"/>
      <c r="E28" s="33"/>
      <c r="F28" s="33"/>
    </row>
    <row r="29" spans="1:6" x14ac:dyDescent="0.25">
      <c r="A29" s="40">
        <f>+A27+A17</f>
        <v>2811218.5300000003</v>
      </c>
      <c r="B29" s="30" t="s">
        <v>31</v>
      </c>
      <c r="C29" s="56"/>
      <c r="D29" s="27">
        <v>65971586.780000001</v>
      </c>
      <c r="E29" s="28">
        <v>57299639.230000004</v>
      </c>
      <c r="F29" s="28">
        <f t="shared" ref="F29:G29" si="1">SUM(F30:F32)</f>
        <v>52024743.469999999</v>
      </c>
    </row>
    <row r="30" spans="1:6" x14ac:dyDescent="0.25">
      <c r="A30" s="38"/>
      <c r="B30" s="35"/>
      <c r="C30" s="59" t="s">
        <v>18</v>
      </c>
      <c r="D30" s="31">
        <v>26758693.010000002</v>
      </c>
      <c r="E30" s="33">
        <v>26370051.489999998</v>
      </c>
      <c r="F30" s="33">
        <f>+'[1]31120'!G28</f>
        <v>23459352.969999999</v>
      </c>
    </row>
    <row r="31" spans="1:6" x14ac:dyDescent="0.25">
      <c r="A31" s="28"/>
      <c r="B31" s="35"/>
      <c r="C31" s="59" t="s">
        <v>20</v>
      </c>
      <c r="D31" s="31">
        <v>5470344.7199999997</v>
      </c>
      <c r="E31" s="33">
        <v>4539508.9400000004</v>
      </c>
      <c r="F31" s="33">
        <f>+'[1]31120'!G29</f>
        <v>4540549.84</v>
      </c>
    </row>
    <row r="32" spans="1:6" x14ac:dyDescent="0.25">
      <c r="A32" s="28"/>
      <c r="B32" s="35"/>
      <c r="C32" s="59" t="s">
        <v>22</v>
      </c>
      <c r="D32" s="31">
        <v>33742549.049999997</v>
      </c>
      <c r="E32" s="33">
        <v>26390078.800000001</v>
      </c>
      <c r="F32" s="33">
        <f>+'[1]31120'!G30</f>
        <v>24024840.66</v>
      </c>
    </row>
    <row r="33" spans="1:6" x14ac:dyDescent="0.25">
      <c r="A33" s="40">
        <f>SUM(A34:A36)</f>
        <v>68765299.030000016</v>
      </c>
      <c r="B33" s="30" t="s">
        <v>35</v>
      </c>
      <c r="C33" s="56"/>
      <c r="D33" s="27">
        <v>1045476.45</v>
      </c>
      <c r="E33" s="28">
        <v>1626143.02</v>
      </c>
      <c r="F33" s="28">
        <f>SUM(F34:F42)</f>
        <v>377202.25</v>
      </c>
    </row>
    <row r="34" spans="1:6" x14ac:dyDescent="0.25">
      <c r="A34" s="33">
        <f>+'[1]31120'!G128</f>
        <v>65314331.660000004</v>
      </c>
      <c r="B34" s="35"/>
      <c r="C34" s="59" t="s">
        <v>24</v>
      </c>
      <c r="D34" s="31">
        <v>0</v>
      </c>
      <c r="E34" s="33">
        <v>0</v>
      </c>
      <c r="F34" s="33">
        <f>+'[1]31120'!G32</f>
        <v>0</v>
      </c>
    </row>
    <row r="35" spans="1:6" x14ac:dyDescent="0.25">
      <c r="A35" s="33">
        <f>+'[1]31120'!G129</f>
        <v>3336498.58</v>
      </c>
      <c r="B35" s="35"/>
      <c r="C35" s="59" t="s">
        <v>37</v>
      </c>
      <c r="D35" s="31">
        <v>0</v>
      </c>
      <c r="E35" s="33">
        <v>0</v>
      </c>
      <c r="F35" s="33">
        <f>+'[1]31120'!G33</f>
        <v>0</v>
      </c>
    </row>
    <row r="36" spans="1:6" x14ac:dyDescent="0.25">
      <c r="A36" s="33">
        <f>+'[1]31120'!G130</f>
        <v>114468.79</v>
      </c>
      <c r="B36" s="35"/>
      <c r="C36" s="59" t="s">
        <v>38</v>
      </c>
      <c r="D36" s="31">
        <v>0</v>
      </c>
      <c r="E36" s="33">
        <v>0</v>
      </c>
      <c r="F36" s="33">
        <f>+'[1]31120'!G34</f>
        <v>0</v>
      </c>
    </row>
    <row r="37" spans="1:6" x14ac:dyDescent="0.25">
      <c r="A37" s="29"/>
      <c r="B37" s="35"/>
      <c r="C37" s="59" t="s">
        <v>27</v>
      </c>
      <c r="D37" s="31">
        <v>857661.22</v>
      </c>
      <c r="E37" s="33">
        <v>1427324.97</v>
      </c>
      <c r="F37" s="33">
        <f>+'[1]31120'!G35</f>
        <v>185547.59</v>
      </c>
    </row>
    <row r="38" spans="1:6" x14ac:dyDescent="0.25">
      <c r="A38" s="40">
        <f>SUM(A39:A43)</f>
        <v>121200665.16</v>
      </c>
      <c r="B38" s="35"/>
      <c r="C38" s="59" t="s">
        <v>28</v>
      </c>
      <c r="D38" s="31">
        <v>187815.23</v>
      </c>
      <c r="E38" s="33">
        <v>198818.05000000002</v>
      </c>
      <c r="F38" s="33">
        <f>+'[1]31120'!G36</f>
        <v>191654.66</v>
      </c>
    </row>
    <row r="39" spans="1:6" x14ac:dyDescent="0.25">
      <c r="A39" s="33">
        <f>+'[1]31120'!G133</f>
        <v>9574257.4900000002</v>
      </c>
      <c r="B39" s="35"/>
      <c r="C39" s="59" t="s">
        <v>30</v>
      </c>
      <c r="D39" s="31">
        <v>0</v>
      </c>
      <c r="E39" s="33">
        <v>0</v>
      </c>
      <c r="F39" s="33">
        <f>+'[1]31120'!G37</f>
        <v>0</v>
      </c>
    </row>
    <row r="40" spans="1:6" x14ac:dyDescent="0.25">
      <c r="A40" s="33">
        <f>+'[1]31120'!G134</f>
        <v>106399092.59999999</v>
      </c>
      <c r="B40" s="35"/>
      <c r="C40" s="59" t="s">
        <v>32</v>
      </c>
      <c r="D40" s="31">
        <v>0</v>
      </c>
      <c r="E40" s="33">
        <v>0</v>
      </c>
      <c r="F40" s="33">
        <f>+'[1]31120'!G38</f>
        <v>0</v>
      </c>
    </row>
    <row r="41" spans="1:6" x14ac:dyDescent="0.25">
      <c r="A41" s="33">
        <f>+'[1]31120'!G135</f>
        <v>0</v>
      </c>
      <c r="B41" s="35"/>
      <c r="C41" s="59" t="s">
        <v>33</v>
      </c>
      <c r="D41" s="31">
        <v>0</v>
      </c>
      <c r="E41" s="33">
        <v>0</v>
      </c>
      <c r="F41" s="33">
        <f>+'[1]31120'!G39</f>
        <v>0</v>
      </c>
    </row>
    <row r="42" spans="1:6" x14ac:dyDescent="0.25">
      <c r="A42" s="33">
        <f>+'[1]31120'!G136</f>
        <v>0</v>
      </c>
      <c r="B42" s="35"/>
      <c r="C42" s="59" t="s">
        <v>34</v>
      </c>
      <c r="D42" s="31">
        <v>0</v>
      </c>
      <c r="E42" s="33">
        <v>0</v>
      </c>
      <c r="F42" s="33">
        <f>+'[1]31120'!G40</f>
        <v>0</v>
      </c>
    </row>
    <row r="43" spans="1:6" x14ac:dyDescent="0.25">
      <c r="A43" s="33">
        <f>+'[1]31120'!G137</f>
        <v>5227315.07</v>
      </c>
      <c r="B43" s="30" t="s">
        <v>39</v>
      </c>
      <c r="C43" s="56"/>
      <c r="D43" s="27">
        <v>823259.6</v>
      </c>
      <c r="E43" s="28">
        <v>1718523.78</v>
      </c>
      <c r="F43" s="28">
        <f>SUM(F44:F46)</f>
        <v>338659.5</v>
      </c>
    </row>
    <row r="44" spans="1:6" x14ac:dyDescent="0.25">
      <c r="A44" s="29"/>
      <c r="B44" s="35"/>
      <c r="C44" s="59" t="s">
        <v>41</v>
      </c>
      <c r="D44" s="31">
        <v>0</v>
      </c>
      <c r="E44" s="33">
        <v>0</v>
      </c>
      <c r="F44" s="33">
        <f>+'[1]31120'!G43</f>
        <v>0</v>
      </c>
    </row>
    <row r="45" spans="1:6" x14ac:dyDescent="0.25">
      <c r="A45" s="40">
        <f>SUM(A46:A47)</f>
        <v>0</v>
      </c>
      <c r="B45" s="35"/>
      <c r="C45" s="59" t="s">
        <v>4</v>
      </c>
      <c r="D45" s="31">
        <v>0</v>
      </c>
      <c r="E45" s="33">
        <v>0</v>
      </c>
      <c r="F45" s="33">
        <f>+'[1]31120'!G44</f>
        <v>338659.5</v>
      </c>
    </row>
    <row r="46" spans="1:6" x14ac:dyDescent="0.25">
      <c r="A46" s="33">
        <f>+'[1]31120'!G140</f>
        <v>0</v>
      </c>
      <c r="B46" s="35"/>
      <c r="C46" s="59" t="s">
        <v>36</v>
      </c>
      <c r="D46" s="31">
        <v>823259.6</v>
      </c>
      <c r="E46" s="33">
        <v>1718523.78</v>
      </c>
      <c r="F46" s="33">
        <f>+'[1]31120'!G45</f>
        <v>0</v>
      </c>
    </row>
    <row r="47" spans="1:6" x14ac:dyDescent="0.25">
      <c r="A47" s="33">
        <f>+'[1]31120'!G141</f>
        <v>0</v>
      </c>
      <c r="B47" s="30" t="s">
        <v>42</v>
      </c>
      <c r="C47" s="56"/>
      <c r="D47" s="27">
        <v>0</v>
      </c>
      <c r="E47" s="28">
        <v>0</v>
      </c>
      <c r="F47" s="28">
        <f>SUM(F48:F52)</f>
        <v>2534111.48</v>
      </c>
    </row>
    <row r="48" spans="1:6" x14ac:dyDescent="0.25">
      <c r="A48" s="29"/>
      <c r="B48" s="35"/>
      <c r="C48" s="59" t="s">
        <v>43</v>
      </c>
      <c r="D48" s="31">
        <v>0</v>
      </c>
      <c r="E48" s="33">
        <v>0</v>
      </c>
      <c r="F48" s="33">
        <f>+'[1]31120'!G47</f>
        <v>0</v>
      </c>
    </row>
    <row r="49" spans="1:6" x14ac:dyDescent="0.25">
      <c r="A49" s="40">
        <f t="shared" ref="A49" si="2">+A38+A33+A45</f>
        <v>189965964.19</v>
      </c>
      <c r="B49" s="35"/>
      <c r="C49" s="59" t="s">
        <v>44</v>
      </c>
      <c r="D49" s="31">
        <v>0</v>
      </c>
      <c r="E49" s="33">
        <v>0</v>
      </c>
      <c r="F49" s="33">
        <f>+'[1]31120'!G48</f>
        <v>0</v>
      </c>
    </row>
    <row r="50" spans="1:6" x14ac:dyDescent="0.25">
      <c r="A50" s="28"/>
      <c r="B50" s="35"/>
      <c r="C50" s="59" t="s">
        <v>45</v>
      </c>
      <c r="D50" s="31">
        <v>0</v>
      </c>
      <c r="E50" s="33">
        <v>0</v>
      </c>
      <c r="F50" s="33">
        <f>+'[1]31120'!G49</f>
        <v>0</v>
      </c>
    </row>
    <row r="51" spans="1:6" x14ac:dyDescent="0.25">
      <c r="A51" s="28">
        <f t="shared" ref="A51" si="3">+A49+A29</f>
        <v>192777182.72</v>
      </c>
      <c r="B51" s="35"/>
      <c r="C51" s="59" t="s">
        <v>46</v>
      </c>
      <c r="D51" s="31">
        <v>0</v>
      </c>
      <c r="E51" s="33">
        <v>0</v>
      </c>
      <c r="F51" s="33">
        <f>+'[1]31120'!G50</f>
        <v>0</v>
      </c>
    </row>
    <row r="52" spans="1:6" x14ac:dyDescent="0.25">
      <c r="A52" s="45"/>
      <c r="B52" s="35"/>
      <c r="C52" s="59" t="s">
        <v>47</v>
      </c>
      <c r="D52" s="31">
        <v>0</v>
      </c>
      <c r="E52" s="33">
        <v>0</v>
      </c>
      <c r="F52" s="33">
        <f>+'[1]31120'!G51</f>
        <v>2534111.48</v>
      </c>
    </row>
    <row r="53" spans="1:6" x14ac:dyDescent="0.25">
      <c r="A53" s="42" t="e">
        <f>IF(#REF!-A29-A49=0,"",#REF!-A29-A49)</f>
        <v>#REF!</v>
      </c>
      <c r="B53" s="30" t="s">
        <v>48</v>
      </c>
      <c r="C53" s="56"/>
      <c r="D53" s="27">
        <v>3957846.35</v>
      </c>
      <c r="E53" s="28">
        <v>3241415.8</v>
      </c>
      <c r="F53" s="28">
        <f>SUM(F54:F59)</f>
        <v>0</v>
      </c>
    </row>
    <row r="54" spans="1:6" x14ac:dyDescent="0.25">
      <c r="B54" s="35"/>
      <c r="C54" s="59" t="s">
        <v>49</v>
      </c>
      <c r="D54" s="31">
        <v>3957846.35</v>
      </c>
      <c r="E54" s="33">
        <v>3241415.8</v>
      </c>
      <c r="F54" s="33">
        <f>+'[1]31120'!G53</f>
        <v>0</v>
      </c>
    </row>
    <row r="55" spans="1:6" x14ac:dyDescent="0.25">
      <c r="B55" s="35"/>
      <c r="C55" s="59" t="s">
        <v>50</v>
      </c>
      <c r="D55" s="31">
        <v>0</v>
      </c>
      <c r="E55" s="33">
        <v>0</v>
      </c>
      <c r="F55" s="33">
        <f>+'[1]31120'!G54</f>
        <v>0</v>
      </c>
    </row>
    <row r="56" spans="1:6" x14ac:dyDescent="0.25">
      <c r="B56" s="35"/>
      <c r="C56" s="59" t="s">
        <v>51</v>
      </c>
      <c r="D56" s="31">
        <v>0</v>
      </c>
      <c r="E56" s="33">
        <v>0</v>
      </c>
      <c r="F56" s="33">
        <f>+'[1]31120'!G55</f>
        <v>0</v>
      </c>
    </row>
    <row r="57" spans="1:6" x14ac:dyDescent="0.25">
      <c r="B57" s="35"/>
      <c r="C57" s="59" t="s">
        <v>52</v>
      </c>
      <c r="D57" s="31">
        <v>0</v>
      </c>
      <c r="E57" s="33">
        <v>0</v>
      </c>
      <c r="F57" s="33">
        <f>+'[1]31120'!G56</f>
        <v>0</v>
      </c>
    </row>
    <row r="58" spans="1:6" x14ac:dyDescent="0.25">
      <c r="B58" s="35"/>
      <c r="C58" s="59" t="s">
        <v>53</v>
      </c>
      <c r="D58" s="31">
        <v>0</v>
      </c>
      <c r="E58" s="33">
        <v>0</v>
      </c>
      <c r="F58" s="33">
        <f>+'[1]31120'!G57</f>
        <v>0</v>
      </c>
    </row>
    <row r="59" spans="1:6" x14ac:dyDescent="0.25">
      <c r="B59" s="35"/>
      <c r="C59" s="59" t="s">
        <v>54</v>
      </c>
      <c r="D59" s="31">
        <v>0</v>
      </c>
      <c r="E59" s="33">
        <v>0</v>
      </c>
      <c r="F59" s="33">
        <f>+'[1]31120'!G58</f>
        <v>0</v>
      </c>
    </row>
    <row r="60" spans="1:6" x14ac:dyDescent="0.25">
      <c r="B60" s="30" t="s">
        <v>55</v>
      </c>
      <c r="C60" s="56"/>
      <c r="D60" s="27">
        <v>0</v>
      </c>
      <c r="E60" s="28">
        <v>963544.74</v>
      </c>
      <c r="F60" s="28">
        <f>SUM(F61)</f>
        <v>0</v>
      </c>
    </row>
    <row r="61" spans="1:6" x14ac:dyDescent="0.25">
      <c r="B61" s="35"/>
      <c r="C61" s="59" t="s">
        <v>56</v>
      </c>
      <c r="D61" s="31">
        <v>0</v>
      </c>
      <c r="E61" s="33">
        <v>963544.74</v>
      </c>
      <c r="F61" s="33">
        <f>+'[1]31120'!G60</f>
        <v>0</v>
      </c>
    </row>
    <row r="62" spans="1:6" x14ac:dyDescent="0.25">
      <c r="B62" s="46"/>
      <c r="C62" s="62"/>
      <c r="D62" s="36"/>
      <c r="E62" s="37"/>
      <c r="F62" s="37"/>
    </row>
    <row r="63" spans="1:6" ht="14.45" customHeight="1" x14ac:dyDescent="0.25">
      <c r="B63" s="39" t="s">
        <v>57</v>
      </c>
      <c r="C63" s="61"/>
      <c r="D63" s="41">
        <v>71798169.179999992</v>
      </c>
      <c r="E63" s="40">
        <v>64849266.570000008</v>
      </c>
      <c r="F63" s="40">
        <f>+F29+F33+F43+F47+F53+F60</f>
        <v>55274716.699999996</v>
      </c>
    </row>
    <row r="64" spans="1:6" x14ac:dyDescent="0.25">
      <c r="B64" s="46"/>
      <c r="C64" s="61"/>
      <c r="D64" s="36"/>
      <c r="E64" s="37"/>
      <c r="F64" s="37"/>
    </row>
    <row r="65" spans="2:7" x14ac:dyDescent="0.25">
      <c r="B65" s="51" t="s">
        <v>10</v>
      </c>
      <c r="C65" s="52"/>
      <c r="D65" s="53">
        <v>22790941.560000002</v>
      </c>
      <c r="E65" s="54">
        <v>6850728.2299999893</v>
      </c>
      <c r="F65" s="28">
        <f>+F26-F63</f>
        <v>4488037.590000011</v>
      </c>
    </row>
    <row r="66" spans="2:7" hidden="1" x14ac:dyDescent="0.25">
      <c r="B66" s="23"/>
      <c r="C66" s="24"/>
      <c r="D66" s="34"/>
      <c r="E66" s="33"/>
      <c r="F66" s="33"/>
    </row>
    <row r="67" spans="2:7" hidden="1" x14ac:dyDescent="0.25">
      <c r="B67" s="44"/>
      <c r="C67" s="47"/>
      <c r="D67" s="48"/>
      <c r="E67" s="49"/>
      <c r="F67" s="49"/>
    </row>
    <row r="68" spans="2:7" hidden="1" x14ac:dyDescent="0.25">
      <c r="D68" s="50"/>
      <c r="E68" s="50"/>
      <c r="F68" s="50">
        <f>+A39-F65</f>
        <v>5086219.8999999892</v>
      </c>
    </row>
    <row r="69" spans="2:7" hidden="1" x14ac:dyDescent="0.25"/>
    <row r="70" spans="2:7" x14ac:dyDescent="0.25">
      <c r="B70" s="43" t="s">
        <v>40</v>
      </c>
      <c r="C70" s="43"/>
      <c r="D70" s="43"/>
      <c r="E70" s="43"/>
      <c r="F70" s="32"/>
      <c r="G70" s="32"/>
    </row>
    <row r="71" spans="2:7" x14ac:dyDescent="0.25">
      <c r="B71" s="43"/>
      <c r="C71" s="43"/>
      <c r="D71" s="43"/>
      <c r="E71" s="43"/>
      <c r="F71" s="32"/>
      <c r="G71" s="32"/>
    </row>
  </sheetData>
  <mergeCells count="5">
    <mergeCell ref="B70:E71"/>
    <mergeCell ref="B3:E3"/>
    <mergeCell ref="B4:E4"/>
    <mergeCell ref="B1:E1"/>
    <mergeCell ref="B2:E2"/>
  </mergeCells>
  <pageMargins left="0.31496062992125984" right="0.31496062992125984" top="0.15748031496062992" bottom="0.15748031496062992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Int. 31120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2023-04-26T16:29:11Z</cp:lastPrinted>
  <dcterms:created xsi:type="dcterms:W3CDTF">2023-04-26T16:25:28Z</dcterms:created>
  <dcterms:modified xsi:type="dcterms:W3CDTF">2023-04-26T16:29:37Z</dcterms:modified>
</cp:coreProperties>
</file>